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60" windowWidth="11340" windowHeight="6030" tabRatio="403" activeTab="0"/>
  </bookViews>
  <sheets>
    <sheet name="Início" sheetId="1" r:id="rId1"/>
    <sheet name="hiperemia (ECO2&lt;24)" sheetId="2" r:id="rId2"/>
    <sheet name="oligoemia (ECO2&gt;42)" sheetId="3" r:id="rId3"/>
  </sheets>
  <definedNames/>
  <calcPr fullCalcOnLoad="1"/>
</workbook>
</file>

<file path=xl/sharedStrings.xml><?xml version="1.0" encoding="utf-8"?>
<sst xmlns="http://schemas.openxmlformats.org/spreadsheetml/2006/main" count="43" uniqueCount="22">
  <si>
    <t>ECO2 desejada</t>
  </si>
  <si>
    <t>ECO2 atual</t>
  </si>
  <si>
    <t>PaCO2 atual</t>
  </si>
  <si>
    <t>ECO2 corrigida</t>
  </si>
  <si>
    <t>x</t>
  </si>
  <si>
    <t>x%</t>
  </si>
  <si>
    <t>y</t>
  </si>
  <si>
    <t>PaCO2 desejado</t>
  </si>
  <si>
    <t>Vt atual</t>
  </si>
  <si>
    <t xml:space="preserve">  INSERIR DADOS AQUI</t>
  </si>
  <si>
    <t>FR atual</t>
  </si>
  <si>
    <t>FR desejada*</t>
  </si>
  <si>
    <t>Vt desejado**</t>
  </si>
  <si>
    <t>*Mantendo o  Vt fixo</t>
  </si>
  <si>
    <t>**Mantendo a FR fixa</t>
  </si>
  <si>
    <t>OLIGOEMIA</t>
  </si>
  <si>
    <t>HIPEREMIA</t>
  </si>
  <si>
    <r>
      <t>V</t>
    </r>
    <r>
      <rPr>
        <sz val="8"/>
        <color indexed="47"/>
        <rFont val="Arial"/>
        <family val="2"/>
      </rPr>
      <t>E</t>
    </r>
    <r>
      <rPr>
        <sz val="10"/>
        <color indexed="47"/>
        <rFont val="Arial"/>
        <family val="2"/>
      </rPr>
      <t xml:space="preserve"> atual</t>
    </r>
  </si>
  <si>
    <t>VE desejado</t>
  </si>
  <si>
    <t>SaO2</t>
  </si>
  <si>
    <t>SjO2</t>
  </si>
  <si>
    <t>Sa-jO2 =</t>
  </si>
</sst>
</file>

<file path=xl/styles.xml><?xml version="1.0" encoding="utf-8"?>
<styleSheet xmlns="http://schemas.openxmlformats.org/spreadsheetml/2006/main">
  <numFmts count="1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"/>
    <numFmt numFmtId="171" formatCode="0.000"/>
    <numFmt numFmtId="172" formatCode="0.0000"/>
    <numFmt numFmtId="173" formatCode="0.00000"/>
  </numFmts>
  <fonts count="16">
    <font>
      <sz val="10"/>
      <name val="Arial"/>
      <family val="0"/>
    </font>
    <font>
      <sz val="10"/>
      <color indexed="10"/>
      <name val="Arial"/>
      <family val="2"/>
    </font>
    <font>
      <b/>
      <sz val="48"/>
      <name val="Comic Sans MS"/>
      <family val="4"/>
    </font>
    <font>
      <sz val="10"/>
      <color indexed="47"/>
      <name val="Arial"/>
      <family val="2"/>
    </font>
    <font>
      <sz val="8"/>
      <color indexed="47"/>
      <name val="Arial"/>
      <family val="2"/>
    </font>
    <font>
      <b/>
      <sz val="10"/>
      <color indexed="47"/>
      <name val="Arial"/>
      <family val="2"/>
    </font>
    <font>
      <b/>
      <sz val="22"/>
      <color indexed="13"/>
      <name val="Arial"/>
      <family val="2"/>
    </font>
    <font>
      <b/>
      <sz val="22"/>
      <name val="Arial"/>
      <family val="2"/>
    </font>
    <font>
      <b/>
      <i/>
      <sz val="26"/>
      <name val="Arial"/>
      <family val="2"/>
    </font>
    <font>
      <b/>
      <sz val="28"/>
      <color indexed="12"/>
      <name val="Comic Sans MS"/>
      <family val="4"/>
    </font>
    <font>
      <b/>
      <vertAlign val="subscript"/>
      <sz val="28"/>
      <color indexed="12"/>
      <name val="Comic Sans MS"/>
      <family val="4"/>
    </font>
    <font>
      <b/>
      <i/>
      <sz val="22"/>
      <color indexed="12"/>
      <name val="Arial"/>
      <family val="2"/>
    </font>
    <font>
      <b/>
      <i/>
      <sz val="10"/>
      <color indexed="12"/>
      <name val="Arial"/>
      <family val="2"/>
    </font>
    <font>
      <b/>
      <u val="single"/>
      <sz val="22"/>
      <color indexed="12"/>
      <name val="Comic Sans MS"/>
      <family val="4"/>
    </font>
    <font>
      <b/>
      <sz val="22"/>
      <color indexed="12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3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center"/>
    </xf>
    <xf numFmtId="0" fontId="6" fillId="3" borderId="1" xfId="0" applyFont="1" applyFill="1" applyBorder="1" applyAlignment="1">
      <alignment/>
    </xf>
    <xf numFmtId="1" fontId="6" fillId="3" borderId="1" xfId="0" applyNumberFormat="1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12" fillId="2" borderId="3" xfId="0" applyFont="1" applyFill="1" applyBorder="1" applyAlignment="1">
      <alignment/>
    </xf>
    <xf numFmtId="0" fontId="11" fillId="2" borderId="3" xfId="0" applyFont="1" applyFill="1" applyBorder="1" applyAlignment="1">
      <alignment/>
    </xf>
    <xf numFmtId="0" fontId="7" fillId="4" borderId="4" xfId="0" applyFont="1" applyFill="1" applyBorder="1" applyAlignment="1">
      <alignment/>
    </xf>
    <xf numFmtId="0" fontId="7" fillId="4" borderId="5" xfId="0" applyFont="1" applyFill="1" applyBorder="1" applyAlignment="1">
      <alignment horizontal="center"/>
    </xf>
    <xf numFmtId="0" fontId="7" fillId="4" borderId="6" xfId="0" applyFont="1" applyFill="1" applyBorder="1" applyAlignment="1">
      <alignment/>
    </xf>
    <xf numFmtId="0" fontId="7" fillId="4" borderId="7" xfId="0" applyFont="1" applyFill="1" applyBorder="1" applyAlignment="1">
      <alignment horizontal="center"/>
    </xf>
    <xf numFmtId="0" fontId="7" fillId="4" borderId="8" xfId="0" applyFont="1" applyFill="1" applyBorder="1" applyAlignment="1">
      <alignment/>
    </xf>
    <xf numFmtId="0" fontId="7" fillId="4" borderId="9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hiperemia (ECO2&lt;24)'!A1" /><Relationship Id="rId2" Type="http://schemas.openxmlformats.org/officeDocument/2006/relationships/hyperlink" Target="#'oligoemia (ECO2&gt;42)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In&#237;cio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In&#237;cio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95250</xdr:colOff>
      <xdr:row>6</xdr:row>
      <xdr:rowOff>114300</xdr:rowOff>
    </xdr:from>
    <xdr:ext cx="2047875" cy="581025"/>
    <xdr:sp>
      <xdr:nvSpPr>
        <xdr:cNvPr id="1" name="TextBox 1">
          <a:hlinkClick r:id="rId1"/>
        </xdr:cNvPr>
        <xdr:cNvSpPr txBox="1">
          <a:spLocks noChangeArrowheads="1"/>
        </xdr:cNvSpPr>
      </xdr:nvSpPr>
      <xdr:spPr>
        <a:xfrm>
          <a:off x="4000500" y="1285875"/>
          <a:ext cx="20478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800" b="1" i="0" u="none" baseline="0">
              <a:solidFill>
                <a:srgbClr val="0000FF"/>
              </a:solidFill>
              <a:latin typeface="Comic Sans MS"/>
              <a:ea typeface="Comic Sans MS"/>
              <a:cs typeface="Comic Sans MS"/>
            </a:rPr>
            <a:t>Sa-jO</a:t>
          </a:r>
          <a:r>
            <a:rPr lang="en-US" cap="none" sz="2800" b="1" i="0" u="none" baseline="-25000">
              <a:solidFill>
                <a:srgbClr val="0000FF"/>
              </a:solidFill>
              <a:latin typeface="Comic Sans MS"/>
              <a:ea typeface="Comic Sans MS"/>
              <a:cs typeface="Comic Sans MS"/>
            </a:rPr>
            <a:t>2</a:t>
          </a:r>
          <a:r>
            <a:rPr lang="en-US" cap="none" sz="2800" b="1" i="0" u="none" baseline="0">
              <a:solidFill>
                <a:srgbClr val="0000FF"/>
              </a:solidFill>
              <a:latin typeface="Comic Sans MS"/>
              <a:ea typeface="Comic Sans MS"/>
              <a:cs typeface="Comic Sans MS"/>
            </a:rPr>
            <a:t>&lt;24</a:t>
          </a:r>
          <a:r>
            <a:rPr lang="en-US" cap="none" sz="2800" b="1" i="0" u="none" baseline="-25000">
              <a:solidFill>
                <a:srgbClr val="0000FF"/>
              </a:solidFill>
              <a:latin typeface="Comic Sans MS"/>
              <a:ea typeface="Comic Sans MS"/>
              <a:cs typeface="Comic Sans MS"/>
            </a:rPr>
            <a:t> </a:t>
          </a:r>
        </a:p>
      </xdr:txBody>
    </xdr:sp>
    <xdr:clientData/>
  </xdr:oneCellAnchor>
  <xdr:oneCellAnchor>
    <xdr:from>
      <xdr:col>4</xdr:col>
      <xdr:colOff>142875</xdr:colOff>
      <xdr:row>8</xdr:row>
      <xdr:rowOff>342900</xdr:rowOff>
    </xdr:from>
    <xdr:ext cx="2047875" cy="581025"/>
    <xdr:sp>
      <xdr:nvSpPr>
        <xdr:cNvPr id="2" name="TextBox 3">
          <a:hlinkClick r:id="rId2"/>
        </xdr:cNvPr>
        <xdr:cNvSpPr txBox="1">
          <a:spLocks noChangeArrowheads="1"/>
        </xdr:cNvSpPr>
      </xdr:nvSpPr>
      <xdr:spPr>
        <a:xfrm>
          <a:off x="4048125" y="2228850"/>
          <a:ext cx="20478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800" b="1" i="0" u="none" baseline="0">
              <a:solidFill>
                <a:srgbClr val="0000FF"/>
              </a:solidFill>
              <a:latin typeface="Comic Sans MS"/>
              <a:ea typeface="Comic Sans MS"/>
              <a:cs typeface="Comic Sans MS"/>
            </a:rPr>
            <a:t>Sa-jO</a:t>
          </a:r>
          <a:r>
            <a:rPr lang="en-US" cap="none" sz="2800" b="1" i="0" u="none" baseline="-25000">
              <a:solidFill>
                <a:srgbClr val="0000FF"/>
              </a:solidFill>
              <a:latin typeface="Comic Sans MS"/>
              <a:ea typeface="Comic Sans MS"/>
              <a:cs typeface="Comic Sans MS"/>
            </a:rPr>
            <a:t>2</a:t>
          </a:r>
          <a:r>
            <a:rPr lang="en-US" cap="none" sz="2800" b="1" i="0" u="none" baseline="0">
              <a:solidFill>
                <a:srgbClr val="0000FF"/>
              </a:solidFill>
              <a:latin typeface="Comic Sans MS"/>
              <a:ea typeface="Comic Sans MS"/>
              <a:cs typeface="Comic Sans MS"/>
            </a:rPr>
            <a:t>&gt;42</a:t>
          </a:r>
        </a:p>
      </xdr:txBody>
    </xdr:sp>
    <xdr:clientData/>
  </xdr:oneCellAnchor>
  <xdr:twoCellAnchor>
    <xdr:from>
      <xdr:col>4</xdr:col>
      <xdr:colOff>142875</xdr:colOff>
      <xdr:row>7</xdr:row>
      <xdr:rowOff>295275</xdr:rowOff>
    </xdr:from>
    <xdr:to>
      <xdr:col>7</xdr:col>
      <xdr:colOff>209550</xdr:colOff>
      <xdr:row>7</xdr:row>
      <xdr:rowOff>295275</xdr:rowOff>
    </xdr:to>
    <xdr:sp>
      <xdr:nvSpPr>
        <xdr:cNvPr id="3" name="Line 5"/>
        <xdr:cNvSpPr>
          <a:spLocks/>
        </xdr:cNvSpPr>
      </xdr:nvSpPr>
      <xdr:spPr>
        <a:xfrm>
          <a:off x="4048125" y="1819275"/>
          <a:ext cx="1895475" cy="0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10</xdr:row>
      <xdr:rowOff>95250</xdr:rowOff>
    </xdr:from>
    <xdr:to>
      <xdr:col>7</xdr:col>
      <xdr:colOff>266700</xdr:colOff>
      <xdr:row>10</xdr:row>
      <xdr:rowOff>95250</xdr:rowOff>
    </xdr:to>
    <xdr:sp>
      <xdr:nvSpPr>
        <xdr:cNvPr id="4" name="Line 6"/>
        <xdr:cNvSpPr>
          <a:spLocks/>
        </xdr:cNvSpPr>
      </xdr:nvSpPr>
      <xdr:spPr>
        <a:xfrm>
          <a:off x="4105275" y="2762250"/>
          <a:ext cx="1895475" cy="0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9525</xdr:colOff>
      <xdr:row>0</xdr:row>
      <xdr:rowOff>0</xdr:rowOff>
    </xdr:from>
    <xdr:ext cx="2676525" cy="800100"/>
    <xdr:sp>
      <xdr:nvSpPr>
        <xdr:cNvPr id="5" name="TextBox 8"/>
        <xdr:cNvSpPr txBox="1">
          <a:spLocks noChangeArrowheads="1"/>
        </xdr:cNvSpPr>
      </xdr:nvSpPr>
      <xdr:spPr>
        <a:xfrm>
          <a:off x="9525" y="0"/>
          <a:ext cx="2676525" cy="800100"/>
        </a:xfrm>
        <a:prstGeom prst="rect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INSIRA OS 
DADOS AQUI</a:t>
          </a:r>
        </a:p>
      </xdr:txBody>
    </xdr:sp>
    <xdr:clientData/>
  </xdr:oneCellAnchor>
  <xdr:twoCellAnchor>
    <xdr:from>
      <xdr:col>1</xdr:col>
      <xdr:colOff>266700</xdr:colOff>
      <xdr:row>0</xdr:row>
      <xdr:rowOff>85725</xdr:rowOff>
    </xdr:from>
    <xdr:to>
      <xdr:col>1</xdr:col>
      <xdr:colOff>390525</xdr:colOff>
      <xdr:row>4</xdr:row>
      <xdr:rowOff>57150</xdr:rowOff>
    </xdr:to>
    <xdr:sp>
      <xdr:nvSpPr>
        <xdr:cNvPr id="6" name="AutoShape 9"/>
        <xdr:cNvSpPr>
          <a:spLocks/>
        </xdr:cNvSpPr>
      </xdr:nvSpPr>
      <xdr:spPr>
        <a:xfrm>
          <a:off x="2333625" y="85725"/>
          <a:ext cx="123825" cy="619125"/>
        </a:xfrm>
        <a:prstGeom prst="down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685800</xdr:colOff>
      <xdr:row>17</xdr:row>
      <xdr:rowOff>38100</xdr:rowOff>
    </xdr:from>
    <xdr:ext cx="2038350" cy="219075"/>
    <xdr:sp>
      <xdr:nvSpPr>
        <xdr:cNvPr id="7" name="TextBox 10"/>
        <xdr:cNvSpPr txBox="1">
          <a:spLocks noChangeArrowheads="1"/>
        </xdr:cNvSpPr>
      </xdr:nvSpPr>
      <xdr:spPr>
        <a:xfrm>
          <a:off x="685800" y="4229100"/>
          <a:ext cx="2038350" cy="219075"/>
        </a:xfrm>
        <a:prstGeom prst="rect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Autor: Glauco Adrieno Westphal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809625</xdr:colOff>
      <xdr:row>3</xdr:row>
      <xdr:rowOff>142875</xdr:rowOff>
    </xdr:from>
    <xdr:ext cx="3829050" cy="971550"/>
    <xdr:sp>
      <xdr:nvSpPr>
        <xdr:cNvPr id="1" name="TextBox 3"/>
        <xdr:cNvSpPr txBox="1">
          <a:spLocks noChangeArrowheads="1"/>
        </xdr:cNvSpPr>
      </xdr:nvSpPr>
      <xdr:spPr>
        <a:xfrm>
          <a:off x="1790700" y="628650"/>
          <a:ext cx="382905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4800" b="1" i="0" u="none" baseline="0"/>
            <a:t>HIPEREMIA</a:t>
          </a:r>
        </a:p>
      </xdr:txBody>
    </xdr:sp>
    <xdr:clientData/>
  </xdr:oneCellAnchor>
  <xdr:oneCellAnchor>
    <xdr:from>
      <xdr:col>3</xdr:col>
      <xdr:colOff>428625</xdr:colOff>
      <xdr:row>16</xdr:row>
      <xdr:rowOff>0</xdr:rowOff>
    </xdr:from>
    <xdr:ext cx="2162175" cy="457200"/>
    <xdr:sp>
      <xdr:nvSpPr>
        <xdr:cNvPr id="2" name="TextBox 4">
          <a:hlinkClick r:id="rId1"/>
        </xdr:cNvPr>
        <xdr:cNvSpPr txBox="1">
          <a:spLocks noChangeArrowheads="1"/>
        </xdr:cNvSpPr>
      </xdr:nvSpPr>
      <xdr:spPr>
        <a:xfrm>
          <a:off x="4305300" y="3162300"/>
          <a:ext cx="21621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200" b="1" i="0" u="sng" baseline="0">
              <a:solidFill>
                <a:srgbClr val="0000FF"/>
              </a:solidFill>
            </a:rPr>
            <a:t>Voltar ao início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628650</xdr:colOff>
      <xdr:row>3</xdr:row>
      <xdr:rowOff>95250</xdr:rowOff>
    </xdr:from>
    <xdr:ext cx="3990975" cy="971550"/>
    <xdr:sp>
      <xdr:nvSpPr>
        <xdr:cNvPr id="1" name="TextBox 2"/>
        <xdr:cNvSpPr txBox="1">
          <a:spLocks noChangeArrowheads="1"/>
        </xdr:cNvSpPr>
      </xdr:nvSpPr>
      <xdr:spPr>
        <a:xfrm>
          <a:off x="1609725" y="581025"/>
          <a:ext cx="3990975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4800" b="1" i="0" u="none" baseline="0"/>
            <a:t>OLIGOEMIA</a:t>
          </a:r>
        </a:p>
      </xdr:txBody>
    </xdr:sp>
    <xdr:clientData/>
  </xdr:oneCellAnchor>
  <xdr:oneCellAnchor>
    <xdr:from>
      <xdr:col>3</xdr:col>
      <xdr:colOff>533400</xdr:colOff>
      <xdr:row>15</xdr:row>
      <xdr:rowOff>85725</xdr:rowOff>
    </xdr:from>
    <xdr:ext cx="2162175" cy="457200"/>
    <xdr:sp>
      <xdr:nvSpPr>
        <xdr:cNvPr id="2" name="TextBox 3">
          <a:hlinkClick r:id="rId1"/>
        </xdr:cNvPr>
        <xdr:cNvSpPr txBox="1">
          <a:spLocks noChangeArrowheads="1"/>
        </xdr:cNvSpPr>
      </xdr:nvSpPr>
      <xdr:spPr>
        <a:xfrm>
          <a:off x="4400550" y="3086100"/>
          <a:ext cx="21621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200" b="1" i="0" u="sng" baseline="0">
              <a:solidFill>
                <a:srgbClr val="0000FF"/>
              </a:solidFill>
            </a:rPr>
            <a:t>Voltar ao início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6"/>
  <sheetViews>
    <sheetView tabSelected="1" workbookViewId="0" topLeftCell="A1">
      <selection activeCell="C20" sqref="C20"/>
    </sheetView>
  </sheetViews>
  <sheetFormatPr defaultColWidth="9.140625" defaultRowHeight="12.75"/>
  <cols>
    <col min="1" max="1" width="31.00390625" style="0" customWidth="1"/>
    <col min="2" max="2" width="9.28125" style="0" customWidth="1"/>
    <col min="13" max="19" width="9.140625" style="1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3.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27.75">
      <c r="A6" s="13" t="s">
        <v>19</v>
      </c>
      <c r="B6" s="14">
        <v>92</v>
      </c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27.75">
      <c r="A7" s="15" t="s">
        <v>20</v>
      </c>
      <c r="B7" s="16">
        <v>80</v>
      </c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28.5" thickBot="1">
      <c r="A8" s="15" t="s">
        <v>0</v>
      </c>
      <c r="B8" s="16">
        <v>32</v>
      </c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33.75" thickBot="1">
      <c r="A9" s="15" t="s">
        <v>1</v>
      </c>
      <c r="B9" s="16">
        <v>22</v>
      </c>
      <c r="C9" s="12" t="s">
        <v>21</v>
      </c>
      <c r="D9" s="11"/>
      <c r="E9" s="10">
        <f>B6-B7</f>
        <v>12</v>
      </c>
      <c r="F9" s="1"/>
      <c r="G9" s="1"/>
      <c r="H9" s="1"/>
      <c r="I9" s="1"/>
      <c r="J9" s="1"/>
      <c r="K9" s="1"/>
      <c r="L9" s="1"/>
    </row>
    <row r="10" spans="1:12" ht="27.75">
      <c r="A10" s="15" t="s">
        <v>2</v>
      </c>
      <c r="B10" s="16">
        <v>45</v>
      </c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27.75">
      <c r="A11" s="15" t="s">
        <v>8</v>
      </c>
      <c r="B11" s="16">
        <v>650</v>
      </c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28.5" thickBot="1">
      <c r="A12" s="17" t="s">
        <v>10</v>
      </c>
      <c r="B12" s="18">
        <v>16</v>
      </c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3:12" ht="12.75"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3:12" ht="12.75"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3:12" ht="12.75"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3:12" ht="12.75"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3:12" ht="12.75"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3:12" ht="12.75"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3:12" ht="12.75"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3:12" ht="12.75"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3:12" ht="12.75"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3:12" ht="12.75"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3:12" ht="12.75"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3:12" ht="12.75"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3:12" ht="12.75"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3:12" ht="12.75"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3:12" ht="12.75"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3:12" ht="12.75"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3:12" ht="12.75"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3:12" ht="12.75"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3:12" ht="12.75"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3:12" ht="12.75"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3:12" ht="12.75"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3:12" ht="12.75"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3:12" ht="12.75"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3:12" ht="12.75"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3:12" ht="12.75"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3:12" ht="12.75"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3:12" ht="12.75"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3:12" ht="12.75"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3:12" ht="12.75"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3:12" ht="12.75"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3:12" ht="12.75"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3:12" ht="12.75"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3:12" ht="12.75"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3:12" ht="12.75"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3:12" ht="12.75"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3:12" ht="12.75"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3:12" ht="12.75"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3:12" ht="12.75"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3:12" ht="12.75"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3:12" ht="12.75"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3:12" ht="12.75"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3:12" ht="12.75"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3:12" ht="12.75"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3:12" ht="12.75"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3:12" ht="12.75"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3:12" ht="12.75"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3:12" ht="12.75"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3:12" ht="12.75"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3:12" ht="12.75"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3:12" ht="12.75"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3:12" ht="12.75"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3:12" ht="12.75"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3:12" ht="12.75"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3:12" ht="12.75"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3:12" ht="12.75"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3:12" ht="12.75"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3:12" ht="12.75"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3:12" ht="12.75"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3:12" ht="12.75"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3:12" ht="12.75"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3:12" ht="12.75"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3:12" ht="12.75"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3:12" ht="12.75"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3:12" ht="12.75"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3:12" ht="12.75"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3:12" ht="12.75"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3:12" ht="12.75"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3:12" ht="12.75"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3:12" ht="12.75"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3:12" ht="12.75"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3:12" ht="12.75"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3:12" ht="12.75"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3:12" ht="12.75"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3:12" ht="12.75"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3:12" ht="12.75"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3:12" ht="12.75"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3:12" ht="12.75"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3:12" ht="12.75"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3:12" ht="12.75"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3:12" ht="12.75"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3:12" ht="12.75"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3:12" ht="12.75"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3:12" ht="12.75"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3:12" ht="12.75"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3:12" ht="12.75"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3:12" ht="12.75"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3:12" ht="12.75"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3:12" ht="12.75"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3:12" ht="12.75"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3:12" ht="12.75"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3:12" ht="12.75"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3:12" ht="12.75"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3:12" ht="12.75"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3:12" ht="12.75"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3:12" ht="12.75"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3:12" ht="12.75"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3:12" ht="12.75"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3:12" ht="12.75"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3:12" ht="12.75"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3:12" ht="12.75"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3:12" ht="12.75"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3:12" ht="12.75"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3:12" ht="12.75"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3:12" ht="12.75"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3:12" ht="12.75"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3:12" ht="12.75"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3:12" ht="12.75"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3:12" ht="12.75"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3:12" ht="12.75"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3:12" ht="12.75"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3:12" ht="12.75"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3:12" ht="12.75"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3:12" ht="12.75"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3:12" ht="12.75"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3:12" ht="12.75"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3:12" ht="12.75"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3:12" ht="12.75"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3:12" ht="12.75"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3:12" ht="12.75"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3:12" ht="12.75"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3:12" ht="12.75"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3:12" ht="12.75"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3:12" ht="12.75"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3:12" ht="12.75"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3:12" ht="12.75"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3:12" ht="12.75"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3:12" ht="12.75"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3:12" ht="12.75"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3:12" ht="12.75"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3:12" ht="12.75"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3:12" ht="12.75"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3:12" ht="12.75"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3:12" ht="12.75"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3:12" ht="12.75"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3:12" ht="12.75"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3:12" ht="12.75"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3:12" ht="12.75"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3:12" ht="12.75"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3:12" ht="12.75"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3:12" ht="12.75"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3:12" ht="12.75"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3:12" ht="12.75"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3:12" ht="12.75"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3:12" ht="12.75"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3:12" ht="12.75"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3:12" ht="12.75"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3:12" ht="12.75"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3:12" ht="12.75"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3:12" ht="12.75"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3:12" ht="12.75"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3:12" ht="12.75"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3:12" ht="12.75"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3:12" ht="12.75"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3:12" ht="12.75"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3:12" ht="12.75"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3:12" ht="12.75"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3:12" ht="12.75"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3:12" ht="12.75"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3:12" ht="12.75"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3:12" ht="12.75"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3:12" ht="12.75"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3:12" ht="12.75"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3:12" ht="12.75"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3:12" ht="12.75"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3:12" ht="12.75"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3:12" ht="12.75"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3:12" ht="12.75"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3:12" ht="12.75"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3:12" ht="12.75"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3:12" ht="12.75"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3:12" ht="12.75"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3:12" ht="12.75"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3:12" ht="12.75"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3:12" ht="12.75"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3:12" ht="12.75"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3:12" ht="12.75"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3:12" ht="12.75"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3:12" ht="12.75"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3:12" ht="12.75"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3:12" ht="12.75"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3:12" ht="12.75"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3:12" ht="12.75"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3:12" ht="12.75"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3:12" ht="12.75"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3:12" ht="12.75"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3:12" ht="12.75"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3:12" ht="12.75"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3:12" ht="12.75"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3:12" ht="12.75"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3:12" ht="12.75"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3:12" ht="12.75"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3:12" ht="12.75"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3:12" ht="12.75"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3:12" ht="12.75"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3:12" ht="12.75"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3:12" ht="12.75"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3:12" ht="12.75"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3:12" ht="12.75"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3:12" ht="12.75"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3:12" ht="12.75"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3:12" ht="12.75"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3:12" ht="12.75"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3:12" ht="12.75"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3:12" ht="12.75"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3:12" ht="12.75"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3:12" ht="12.75"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3:12" ht="12.75"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3:12" ht="12.75"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3:12" ht="12.75"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3:12" ht="12.75"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3:12" ht="12.75"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3:12" ht="12.75"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3:12" ht="12.75"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3:12" ht="12.75"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3:12" ht="12.75"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3:12" ht="12.75"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3:12" ht="12.75"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3:12" ht="12.75"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3:12" ht="12.75"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3:12" ht="12.75"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3:12" ht="12.75"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3:12" ht="12.75"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3:12" ht="12.75"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3:12" ht="12.75"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3:12" ht="12.75"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3:12" ht="12.75"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3:12" ht="12.75"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3:12" ht="12.75"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3:12" ht="12.75"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3:12" ht="12.75"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3:12" ht="12.75"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3:12" ht="12.75"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3:12" ht="12.75"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3:12" ht="12.75"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3:12" ht="12.75"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3:12" ht="12.75"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3:12" ht="12.75"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3:12" ht="12.75"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3:12" ht="12.75"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3:12" ht="12.75"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3:12" ht="12.75"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3:12" ht="12.75"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3:12" ht="12.75"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3:12" ht="12.75"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3:12" ht="12.75"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3:12" ht="12.75"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3:12" ht="12.75"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3:12" ht="12.75"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3:12" ht="12.75"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3:12" ht="12.75"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3:12" ht="12.75"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3:12" ht="12.75"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3:12" ht="12.75"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3:12" ht="12.75"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3:12" ht="12.75"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3:12" ht="12.75"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3:12" ht="12.75"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3:12" ht="12.75"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3:12" ht="12.75"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3:12" ht="12.75"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3:12" ht="12.75"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3:12" ht="12.75"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3:12" ht="12.75"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3:12" ht="12.75"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3:12" ht="12.75"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3:12" ht="12.75"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3:12" ht="12.75"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3:12" ht="12.75"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3:12" ht="12.75"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3:12" ht="12.75"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3:12" ht="12.75"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3:12" ht="12.75"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3:12" ht="12.75"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3:12" ht="12.75"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3:12" ht="12.75"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3:12" ht="12.75"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3:12" ht="12.75"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3:12" ht="12.75"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3:12" ht="12.75"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3:12" ht="12.75"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3:12" ht="12.75"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3:12" ht="12.75"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3:12" ht="12.75"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3:12" ht="12.75"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3:12" ht="12.75"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3:12" ht="12.75"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3:12" ht="12.75"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3:12" ht="12.75"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3:12" ht="12.75"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3:12" ht="12.75"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3:12" ht="12.75"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3:12" ht="12.75"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3:12" ht="12.75"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3:12" ht="12.75"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3:12" ht="12.75"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3:12" ht="12.75"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3:12" ht="12.75"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3:12" ht="12.75"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3:12" ht="12.75"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3:12" ht="12.75"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3:12" ht="12.75">
      <c r="C336" s="1"/>
      <c r="D336" s="1"/>
      <c r="E336" s="1"/>
      <c r="F336" s="1"/>
      <c r="G336" s="1"/>
      <c r="H336" s="1"/>
      <c r="I336" s="1"/>
      <c r="J336" s="1"/>
      <c r="K336" s="1"/>
      <c r="L336" s="1"/>
    </row>
  </sheetData>
  <printOptions/>
  <pageMargins left="0.75" right="0.75" top="1" bottom="1" header="0.492125985" footer="0.492125985"/>
  <pageSetup horizontalDpi="200" verticalDpi="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8"/>
  <sheetViews>
    <sheetView workbookViewId="0" topLeftCell="A1">
      <selection activeCell="G13" sqref="G13"/>
    </sheetView>
  </sheetViews>
  <sheetFormatPr defaultColWidth="9.140625" defaultRowHeight="12.75"/>
  <cols>
    <col min="1" max="1" width="14.7109375" style="0" bestFit="1" customWidth="1"/>
    <col min="2" max="2" width="14.8515625" style="0" customWidth="1"/>
    <col min="3" max="3" width="28.57421875" style="0" bestFit="1" customWidth="1"/>
    <col min="4" max="4" width="22.28125" style="0" bestFit="1" customWidth="1"/>
    <col min="5" max="5" width="12.421875" style="0" customWidth="1"/>
  </cols>
  <sheetData>
    <row r="1" spans="1:17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2" ht="12.75">
      <c r="A5" s="1"/>
      <c r="B5" s="1"/>
      <c r="C5" s="5" t="s">
        <v>16</v>
      </c>
      <c r="D5" s="6" t="s">
        <v>9</v>
      </c>
      <c r="E5" s="3" t="s">
        <v>17</v>
      </c>
      <c r="F5" s="4">
        <f>(D9*D10)</f>
        <v>10400</v>
      </c>
      <c r="G5" s="1"/>
      <c r="H5" s="1"/>
      <c r="I5" s="1"/>
      <c r="J5" s="1"/>
      <c r="K5" s="1"/>
      <c r="L5" s="1"/>
    </row>
    <row r="6" spans="1:12" ht="12.75">
      <c r="A6" s="1"/>
      <c r="B6" s="1"/>
      <c r="C6" s="6" t="s">
        <v>0</v>
      </c>
      <c r="D6" s="7">
        <f>Início!B8</f>
        <v>32</v>
      </c>
      <c r="E6" s="3" t="s">
        <v>3</v>
      </c>
      <c r="F6" s="3">
        <f>(D6*0.9)</f>
        <v>28.8</v>
      </c>
      <c r="G6" s="1"/>
      <c r="H6" s="1"/>
      <c r="I6" s="1"/>
      <c r="J6" s="1"/>
      <c r="K6" s="1"/>
      <c r="L6" s="1"/>
    </row>
    <row r="7" spans="1:12" ht="12.75">
      <c r="A7" s="1"/>
      <c r="B7" s="1"/>
      <c r="C7" s="6" t="s">
        <v>1</v>
      </c>
      <c r="D7" s="7">
        <f>Início!B9</f>
        <v>22</v>
      </c>
      <c r="E7" s="3" t="s">
        <v>4</v>
      </c>
      <c r="F7" s="3">
        <f>(F6-D7)</f>
        <v>6.800000000000001</v>
      </c>
      <c r="G7" s="1"/>
      <c r="H7" s="1"/>
      <c r="I7" s="1"/>
      <c r="J7" s="1"/>
      <c r="K7" s="1"/>
      <c r="L7" s="1"/>
    </row>
    <row r="8" spans="1:12" ht="12.75">
      <c r="A8" s="1"/>
      <c r="B8" s="1"/>
      <c r="C8" s="6" t="s">
        <v>2</v>
      </c>
      <c r="D8" s="7">
        <f>Início!B10</f>
        <v>45</v>
      </c>
      <c r="E8" s="3" t="s">
        <v>5</v>
      </c>
      <c r="F8" s="3">
        <f>((100*F7)/F6)</f>
        <v>23.611111111111114</v>
      </c>
      <c r="G8" s="1"/>
      <c r="H8" s="1"/>
      <c r="I8" s="1"/>
      <c r="J8" s="1"/>
      <c r="K8" s="1"/>
      <c r="L8" s="1"/>
    </row>
    <row r="9" spans="1:12" ht="12.75">
      <c r="A9" s="1"/>
      <c r="B9" s="1"/>
      <c r="C9" s="6" t="s">
        <v>8</v>
      </c>
      <c r="D9" s="7">
        <f>Início!B11</f>
        <v>650</v>
      </c>
      <c r="E9" s="3" t="s">
        <v>6</v>
      </c>
      <c r="F9" s="3">
        <f>(F8/3)</f>
        <v>7.870370370370371</v>
      </c>
      <c r="G9" s="1"/>
      <c r="H9" s="1"/>
      <c r="I9" s="1"/>
      <c r="J9" s="1"/>
      <c r="K9" s="1"/>
      <c r="L9" s="1"/>
    </row>
    <row r="10" spans="1:12" ht="12.75">
      <c r="A10" s="1"/>
      <c r="B10" s="1"/>
      <c r="C10" s="6" t="s">
        <v>10</v>
      </c>
      <c r="D10" s="7">
        <f>Início!B12</f>
        <v>16</v>
      </c>
      <c r="E10" s="3" t="s">
        <v>7</v>
      </c>
      <c r="F10" s="3">
        <f>(D8-F9)</f>
        <v>37.129629629629626</v>
      </c>
      <c r="G10" s="1"/>
      <c r="H10" s="1"/>
      <c r="I10" s="1"/>
      <c r="J10" s="1"/>
      <c r="K10" s="1"/>
      <c r="L10" s="1"/>
    </row>
    <row r="11" spans="1:12" ht="27.75">
      <c r="A11" s="1"/>
      <c r="B11" s="1"/>
      <c r="C11" s="8" t="s">
        <v>18</v>
      </c>
      <c r="D11" s="9">
        <f>((F5*D8)/F10)</f>
        <v>12604.488778054863</v>
      </c>
      <c r="E11" s="1"/>
      <c r="F11" s="1"/>
      <c r="G11" s="1"/>
      <c r="H11" s="1"/>
      <c r="I11" s="1"/>
      <c r="J11" s="1"/>
      <c r="K11" s="1"/>
      <c r="L11" s="1"/>
    </row>
    <row r="12" spans="1:12" ht="27.75">
      <c r="A12" s="1"/>
      <c r="B12" s="1"/>
      <c r="C12" s="8" t="s">
        <v>11</v>
      </c>
      <c r="D12" s="9">
        <f>(D11/D9)</f>
        <v>19.39152119700748</v>
      </c>
      <c r="E12" s="1"/>
      <c r="F12" s="1"/>
      <c r="G12" s="1"/>
      <c r="H12" s="1"/>
      <c r="I12" s="1"/>
      <c r="J12" s="1"/>
      <c r="K12" s="1"/>
      <c r="L12" s="1"/>
    </row>
    <row r="13" spans="1:12" ht="27.75">
      <c r="A13" s="1"/>
      <c r="B13" s="1"/>
      <c r="C13" s="8" t="s">
        <v>12</v>
      </c>
      <c r="D13" s="9">
        <f>(D11/D10)</f>
        <v>787.780548628429</v>
      </c>
      <c r="E13" s="1"/>
      <c r="F13" s="1"/>
      <c r="G13" s="1"/>
      <c r="H13" s="1"/>
      <c r="I13" s="1"/>
      <c r="J13" s="1"/>
      <c r="K13" s="1"/>
      <c r="L13" s="1"/>
    </row>
    <row r="14" spans="1:11" ht="12.75">
      <c r="A14" s="1"/>
      <c r="B14" s="1"/>
      <c r="C14" s="2" t="s">
        <v>13</v>
      </c>
      <c r="D14" s="1"/>
      <c r="E14" s="1"/>
      <c r="F14" s="1"/>
      <c r="G14" s="1"/>
      <c r="H14" s="1"/>
      <c r="I14" s="1"/>
      <c r="J14" s="1"/>
      <c r="K14" s="1"/>
    </row>
    <row r="15" spans="1:11" ht="12.75">
      <c r="A15" s="1"/>
      <c r="B15" s="1"/>
      <c r="C15" s="2" t="s">
        <v>14</v>
      </c>
      <c r="D15" s="1"/>
      <c r="E15" s="1"/>
      <c r="F15" s="1"/>
      <c r="G15" s="1"/>
      <c r="H15" s="1"/>
      <c r="I15" s="1"/>
      <c r="J15" s="1"/>
      <c r="K15" s="1"/>
    </row>
    <row r="16" spans="1:11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4" ht="12.75">
      <c r="A31" s="1"/>
      <c r="B31" s="1"/>
      <c r="C31" s="1"/>
      <c r="D31" s="1"/>
    </row>
    <row r="32" spans="1:4" ht="12.75">
      <c r="A32" s="1"/>
      <c r="B32" s="1"/>
      <c r="C32" s="1"/>
      <c r="D32" s="1"/>
    </row>
    <row r="33" spans="1:4" ht="12.75">
      <c r="A33" s="1"/>
      <c r="B33" s="1"/>
      <c r="C33" s="1"/>
      <c r="D33" s="1"/>
    </row>
    <row r="34" spans="1:4" ht="12.75">
      <c r="A34" s="1"/>
      <c r="B34" s="1"/>
      <c r="C34" s="1"/>
      <c r="D34" s="1"/>
    </row>
    <row r="35" spans="1:4" ht="12.75">
      <c r="A35" s="1"/>
      <c r="B35" s="1"/>
      <c r="C35" s="1"/>
      <c r="D35" s="1"/>
    </row>
    <row r="36" spans="1:4" ht="12.75">
      <c r="A36" s="1"/>
      <c r="B36" s="1"/>
      <c r="C36" s="1"/>
      <c r="D36" s="1"/>
    </row>
    <row r="37" spans="1:4" ht="12.75">
      <c r="A37" s="1"/>
      <c r="B37" s="1"/>
      <c r="C37" s="1"/>
      <c r="D37" s="1"/>
    </row>
    <row r="38" spans="1:4" ht="12.75">
      <c r="A38" s="1"/>
      <c r="B38" s="1"/>
      <c r="C38" s="1"/>
      <c r="D38" s="1"/>
    </row>
  </sheetData>
  <printOptions/>
  <pageMargins left="0.75" right="0.75" top="1" bottom="1" header="0.492125985" footer="0.49212598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5"/>
  <sheetViews>
    <sheetView workbookViewId="0" topLeftCell="A1">
      <selection activeCell="A29" sqref="A29"/>
    </sheetView>
  </sheetViews>
  <sheetFormatPr defaultColWidth="9.140625" defaultRowHeight="12.75"/>
  <cols>
    <col min="1" max="1" width="14.7109375" style="0" bestFit="1" customWidth="1"/>
    <col min="2" max="2" width="14.7109375" style="0" customWidth="1"/>
    <col min="3" max="3" width="28.57421875" style="0" bestFit="1" customWidth="1"/>
    <col min="4" max="4" width="22.28125" style="0" bestFit="1" customWidth="1"/>
    <col min="5" max="5" width="14.140625" style="0" customWidth="1"/>
  </cols>
  <sheetData>
    <row r="1" spans="1:13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7" ht="12.75">
      <c r="A5" s="1"/>
      <c r="B5" s="1"/>
      <c r="C5" s="5" t="s">
        <v>15</v>
      </c>
      <c r="D5" s="6" t="s">
        <v>9</v>
      </c>
      <c r="E5" s="3" t="s">
        <v>17</v>
      </c>
      <c r="F5" s="4">
        <f>(D9*D10)</f>
        <v>10400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2.75">
      <c r="A6" s="1"/>
      <c r="B6" s="1"/>
      <c r="C6" s="6" t="s">
        <v>0</v>
      </c>
      <c r="D6" s="7">
        <f>Início!B8</f>
        <v>32</v>
      </c>
      <c r="E6" s="3" t="s">
        <v>4</v>
      </c>
      <c r="F6" s="3">
        <f>(D7-D6)</f>
        <v>-10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2.75">
      <c r="A7" s="1"/>
      <c r="B7" s="1"/>
      <c r="C7" s="6" t="s">
        <v>1</v>
      </c>
      <c r="D7" s="7">
        <f>Início!B9</f>
        <v>22</v>
      </c>
      <c r="E7" s="3" t="s">
        <v>5</v>
      </c>
      <c r="F7" s="3">
        <f>((F6*100)/D7)</f>
        <v>-45.45454545454545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2.75">
      <c r="A8" s="1"/>
      <c r="B8" s="1"/>
      <c r="C8" s="6" t="s">
        <v>2</v>
      </c>
      <c r="D8" s="7">
        <f>Início!B10</f>
        <v>45</v>
      </c>
      <c r="E8" s="3" t="s">
        <v>6</v>
      </c>
      <c r="F8" s="3">
        <f>(F7/3)</f>
        <v>-15.15151515151515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2.75">
      <c r="A9" s="1"/>
      <c r="B9" s="1"/>
      <c r="C9" s="6" t="s">
        <v>8</v>
      </c>
      <c r="D9" s="7">
        <f>Início!B11</f>
        <v>650</v>
      </c>
      <c r="E9" s="3" t="s">
        <v>7</v>
      </c>
      <c r="F9" s="3">
        <f>(D8+F8)</f>
        <v>29.84848484848485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2.75">
      <c r="A10" s="1"/>
      <c r="B10" s="1"/>
      <c r="C10" s="6" t="s">
        <v>10</v>
      </c>
      <c r="D10" s="7">
        <f>Início!B12</f>
        <v>16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27.75">
      <c r="A11" s="1"/>
      <c r="B11" s="1"/>
      <c r="C11" s="8" t="s">
        <v>18</v>
      </c>
      <c r="D11" s="9">
        <f>((F5*D8)/F9)</f>
        <v>15679.187817258882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27.75">
      <c r="A12" s="1"/>
      <c r="B12" s="1"/>
      <c r="C12" s="8" t="s">
        <v>11</v>
      </c>
      <c r="D12" s="9">
        <f>(D11/D9)</f>
        <v>24.121827411167512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27.75">
      <c r="A13" s="1"/>
      <c r="B13" s="1"/>
      <c r="C13" s="8" t="s">
        <v>12</v>
      </c>
      <c r="D13" s="9">
        <f>(D11/D10)</f>
        <v>979.9492385786801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12.75">
      <c r="A14" s="1"/>
      <c r="B14" s="1"/>
      <c r="C14" s="2" t="s">
        <v>13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2.75">
      <c r="A15" s="1"/>
      <c r="B15" s="1"/>
      <c r="C15" s="2" t="s">
        <v>14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0" ht="12.7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2.7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2.7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2.7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2.7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2.7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2.7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2.7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2.7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2.7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2.7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2.7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2.7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2.7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2.7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2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2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/>
      <c r="F43" s="1"/>
    </row>
    <row r="44" spans="1:6" ht="12.75">
      <c r="A44" s="1"/>
      <c r="B44" s="1"/>
      <c r="C44" s="1"/>
      <c r="D44" s="1"/>
      <c r="E44" s="1"/>
      <c r="F44" s="1"/>
    </row>
    <row r="45" spans="1:6" ht="12.75">
      <c r="A45" s="1"/>
      <c r="B45" s="1"/>
      <c r="C45" s="1"/>
      <c r="D45" s="1"/>
      <c r="E45" s="1"/>
      <c r="F45" s="1"/>
    </row>
  </sheetData>
  <printOptions/>
  <pageMargins left="0.75" right="0.75" top="1" bottom="1" header="0.492125985" footer="0.49212598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Ludmila Henriques Marques</dc:creator>
  <cp:keywords/>
  <dc:description/>
  <cp:lastModifiedBy>.</cp:lastModifiedBy>
  <dcterms:created xsi:type="dcterms:W3CDTF">2001-09-19T16:20:29Z</dcterms:created>
  <dcterms:modified xsi:type="dcterms:W3CDTF">2002-08-24T15:42:51Z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